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2.xml"/>
  <Override ContentType="application/vnd.openxmlformats-officedocument.spreadsheetml.chartsheet+xml" PartName="/xl/chartsheets/sheet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e" sheetId="1" r:id="rId4"/>
    <sheet state="visible" name="Matrice" sheetId="2" r:id="rId5"/>
    <sheet state="visible" name="Graph. Score" sheetId="3" r:id="rId6"/>
    <sheet state="visible" name="Graph. Score Ajusté" sheetId="4" r:id="rId7"/>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31">
      <text>
        <t xml:space="preserve">vous pouvez changer ces nombres selon votre besoin et rendre certains risques plus importants que d'autres
</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
      <text>
        <t xml:space="preserve">ces exemples sont à titre d'illustration, remplacez par les vôtres</t>
      </text>
    </comment>
    <comment authorId="0" ref="C1">
      <text>
        <t xml:space="preserve">1 = Impact minimal sur l'activité
2 = Quelques améliorations notables
3 = Gains significatifs mais dans un domaine limité
4 = Forte valeur ajoutée sur un processus important
5 = Impact transformationnel majeur</t>
      </text>
    </comment>
    <comment authorId="0" ref="D1">
      <text>
        <t xml:space="preserve">1 = Très simple, solutions prêtes à l'emploi
2 = Simple, nécessite configuration légère
3 = Moyenne, requiert personnalisation et intégration
4 = Élevée, nécessite développements spécifiques
5 = Très élevée, projet complexe et innovation</t>
      </text>
    </comment>
    <comment authorId="0" ref="H1">
      <text>
        <t xml:space="preserve">• Quick Win (Valeur ≥3, Complexité ≤2, Risque Global ≤2): Projets à lancer immédiatement
• À considérer (Valeur ≥3, Complexité/Risque modérés): Projets prometteurs nécessitant préparation
• Évaluer les risques (Valeur élevée, Risque ≥4): Projets à haute valeur nécessitant une stratégie de mitigation des risques
• À évaluer (Autres cas): Projets nécessitant analyse complémentaire</t>
      </text>
    </comment>
    <comment authorId="0" ref="I1">
      <text>
        <t xml:space="preserve">C'est à vous au final, après avoir tout compléter, de finaliser l'ordre de priorité des sujets
</t>
      </text>
    </comment>
    <comment authorId="0" ref="J1">
      <text>
        <t xml:space="preserve">
1 = Aucun impact sur l’image ou l’organisation
2 = Impact mineur, peu visible en externe
3 = Risque modéré sur la réputation ou les partenaires
4 = Impact négatif probable en cas d’échec ou incident
5 = Risque de réputation ou de continuité critique</t>
      </text>
    </comment>
    <comment authorId="0" ref="K1">
      <text>
        <t xml:space="preserve">
1 = Pas de données personnelles
2 = Données personnelles non sensibles, bien encadrées
3 = Données identifiables nécessitant contrôle
4 = Données sensibles ou traitement automatisé impliqué
5 = Traitement à haut risque nécessitant une DPIA approfondie</t>
      </text>
    </comment>
    <comment authorId="0" ref="M1">
      <text>
        <t xml:space="preserve">1 = Aucun impact sur les équipes
2 = Petits changements de routine
3 = Ajustements importants de poste ou formation
4 = Crainte ou rejet possible, transformation majeure
5 = Risque de rejet, conflit ou perte d’engagement</t>
      </text>
    </comment>
    <comment authorId="0" ref="N1">
      <text>
        <t xml:space="preserve">1 = Aucun biais ou question d’équité identifié
2 = Risques éthiques faibles, contrôlés
3 = Risques identifiés mais acceptables avec précaution
4 = Fort risque de biais, discrimination, non-explicabilité
5 = Risques majeurs d’injustice ou d’atteinte aux droits</t>
      </text>
    </comment>
    <comment authorId="0" ref="O1">
      <text>
        <t xml:space="preserve">1 = Aucun accès à des systèmes critiques
2 = Données peu sensibles, stockage sécurisé
3 = Accès modéré à des systèmes ou données métiers
4 = Données sensibles ou connectivité à des systèmes critiques
5 = Risque de cyberattaque, fuite massive ou sabotage possible</t>
      </text>
    </comment>
    <comment authorId="0" ref="P1">
      <text>
        <t xml:space="preserve">1 = Solution clé en main, aucun impact SI
2 = Intégration très légère (API, Excel, etc.)
3 = Besoin d’adaptation ou de supervision technique
4 = Intégration complexe, dépendance technologique
5 = Fort impact SI ou dette technique accrue</t>
      </text>
    </comment>
    <comment authorId="0" ref="Q1">
      <text>
        <t xml:space="preserve">1 = Aucun enjeu contractuel ou légal
2 = Légalité claire, usage courant
3 = Zone grise juridique, conditions d’usage floues
4 = Risques contractuels ou de responsabilité en cas d'erreur
5 = Enjeux critiques : PI, contrat client, régulation</t>
      </text>
    </comment>
  </commentList>
</comments>
</file>

<file path=xl/sharedStrings.xml><?xml version="1.0" encoding="utf-8"?>
<sst xmlns="http://schemas.openxmlformats.org/spreadsheetml/2006/main" count="81" uniqueCount="81">
  <si>
    <t>Matrice de priorisation Valeur / Complexité Simplifiée pour PME/ETI</t>
  </si>
  <si>
    <r>
      <rPr>
        <rFont val="Arial"/>
        <color theme="1"/>
      </rPr>
      <t xml:space="preserve">Cet outil vous permettra d'aider à évaluer et classer les cas d'usages IA selon leur potentiel de création de valeur et leur faisabilité. Cet outil est spécifiquement adapté aux besoins des PME et ETI qui souhaitent structurer leur approche d'adoption de l'IA.
Explications des onglets : 
</t>
    </r>
    <r>
      <rPr>
        <rFont val="Arial"/>
        <b/>
        <color theme="1"/>
      </rPr>
      <t xml:space="preserve">- Matrice : </t>
    </r>
    <r>
      <rPr>
        <rFont val="Arial"/>
        <color theme="1"/>
      </rPr>
      <t xml:space="preserve">permet de lister et travailler sur les cas d'usages / systèmes d'IA
</t>
    </r>
    <r>
      <rPr>
        <rFont val="Arial"/>
        <b/>
        <color theme="1"/>
      </rPr>
      <t xml:space="preserve">- Grap. Score : </t>
    </r>
    <r>
      <rPr>
        <rFont val="Arial"/>
        <color theme="1"/>
      </rPr>
      <t xml:space="preserve">affiche les cas d'usages les plus intéressants (plus le score est haut plus il est intéressant) 
</t>
    </r>
    <r>
      <rPr>
        <rFont val="Arial"/>
        <b/>
        <color theme="1"/>
      </rPr>
      <t>- Grap. score Ajusté :</t>
    </r>
    <r>
      <rPr>
        <rFont val="Arial"/>
        <color theme="1"/>
      </rPr>
      <t xml:space="preserve"> affiche les cas d'usages le splus intéressants en intégrant la dimension de "Risque global" 
Cette matrice vous permettra de :</t>
    </r>
  </si>
  <si>
    <r>
      <rPr>
        <rFont val="Arial"/>
        <color rgb="FFEC671B"/>
      </rPr>
      <t xml:space="preserve">• </t>
    </r>
    <r>
      <rPr>
        <rFont val="Arial"/>
        <color theme="1"/>
      </rPr>
      <t xml:space="preserve">Identifier rapidement les projets à forte valeur et faible complexité ("Quick Wins")
</t>
    </r>
    <r>
      <rPr>
        <rFont val="Arial"/>
        <color rgb="FFEC671B"/>
      </rPr>
      <t xml:space="preserve">• </t>
    </r>
    <r>
      <rPr>
        <rFont val="Arial"/>
        <color theme="1"/>
      </rPr>
      <t xml:space="preserve">Évaluer objectivement les risques associés à chaque initiative IA
</t>
    </r>
    <r>
      <rPr>
        <rFont val="Arial"/>
        <color rgb="FFEC671B"/>
      </rPr>
      <t xml:space="preserve">• </t>
    </r>
    <r>
      <rPr>
        <rFont val="Arial"/>
        <color theme="1"/>
      </rPr>
      <t xml:space="preserve">Prioriser efficacement les cas d'usages en fonction de critères clairs et transparents
</t>
    </r>
    <r>
      <rPr>
        <rFont val="Arial"/>
        <color rgb="FFEC671B"/>
      </rPr>
      <t xml:space="preserve">• </t>
    </r>
    <r>
      <rPr>
        <rFont val="Arial"/>
        <color theme="1"/>
      </rPr>
      <t>Faciliter la communication des décisions auprès des parties prenantes</t>
    </r>
  </si>
  <si>
    <r>
      <rPr>
        <rFont val="Arial"/>
        <b/>
        <color theme="1"/>
      </rPr>
      <t xml:space="preserve">Recommandations pour l'implémentation:    </t>
    </r>
    <r>
      <rPr>
        <rFont val="Arial"/>
        <color theme="1"/>
      </rPr>
      <t xml:space="preserve">            
</t>
    </r>
    <r>
      <rPr>
        <rFont val="Arial"/>
        <color rgb="FFEC671B"/>
      </rPr>
      <t xml:space="preserve">• </t>
    </r>
    <r>
      <rPr>
        <rFont val="Arial"/>
        <color theme="1"/>
      </rPr>
      <t xml:space="preserve">Commencer par 1-2 Quick Wins pour créer de la valeur rapidement tout en développant l'expertise interne                
</t>
    </r>
    <r>
      <rPr>
        <rFont val="Arial"/>
        <color rgb="FFEC671B"/>
      </rPr>
      <t xml:space="preserve">• </t>
    </r>
    <r>
      <rPr>
        <rFont val="Arial"/>
        <color theme="1"/>
      </rPr>
      <t xml:space="preserve">Pour les projets à risque modéré ou élevé, prévoir une phase pilote avec un groupe restreint d'utilisateurs                
</t>
    </r>
    <r>
      <rPr>
        <rFont val="Arial"/>
        <color rgb="FFEC671B"/>
      </rPr>
      <t xml:space="preserve">• </t>
    </r>
    <r>
      <rPr>
        <rFont val="Arial"/>
        <color theme="1"/>
      </rPr>
      <t xml:space="preserve">Établir des bonnes pratiques d'utilisation claires pour chaque outil IA déployé                
</t>
    </r>
    <r>
      <rPr>
        <rFont val="Arial"/>
        <color rgb="FFEC671B"/>
      </rPr>
      <t xml:space="preserve">• </t>
    </r>
    <r>
      <rPr>
        <rFont val="Arial"/>
        <color theme="1"/>
      </rPr>
      <t xml:space="preserve">Mettre en place un processus simple de remontée des anomalies ou dérives                </t>
    </r>
  </si>
  <si>
    <r>
      <rPr>
        <rFont val="Arial, sans-serif"/>
        <b/>
        <color rgb="FFEC671B"/>
        <sz val="17.0"/>
      </rPr>
      <t xml:space="preserve">➜ </t>
    </r>
    <r>
      <rPr>
        <rFont val="Arial, sans-serif"/>
        <b/>
        <color rgb="FF000000"/>
        <sz val="17.0"/>
      </rPr>
      <t>Guide d'utilisation</t>
    </r>
  </si>
  <si>
    <t>Vous trouverez ci-dessous une description des critères en colonne dans l'onglet Matrice.
Pour information les colonnes de l'onglet "Matrice" qui sont en orange foncé doivent être remplies à la main, celles en orange clair sont calculées automatiquement (comme précisé dans la description des colonnes ci-dessous, vous pouvez inscrire des valeurs vous-mêmes)</t>
  </si>
  <si>
    <t>Type d'information</t>
  </si>
  <si>
    <t>Description des niveaux</t>
  </si>
  <si>
    <t>information</t>
  </si>
  <si>
    <t>Valeur Business (1-5):</t>
  </si>
  <si>
    <t>1 = Impact minimal sur l'activité
2 = Quelques améliorations notables
3 = Gains significatifs mais dans un domaine limité
4 = Forte valeur ajoutée sur un processus important
5 = Impact transformationnel majeur</t>
  </si>
  <si>
    <t>Ceci est la mesure de la valeur apportée par le cas d'usage ou le système d'Ia que vous voulez mettre en place</t>
  </si>
  <si>
    <t>Complexité (1-5):</t>
  </si>
  <si>
    <t>1 = Très simple, solutions prêtes à l'emploi
2 = Simple, nécessite configuration légère
3 = Moyenne, requiert personnalisation et intégration
4 = Élevée, nécessite développements spécifiques
5 = Très élevée, projet complexe et innovation</t>
  </si>
  <si>
    <t>Avec ce critère, vous pouvez établir la complexité de mise en oeuvre, selon que ce soit une solution tierce sur étagère (ex : ChatGPT, Mistral, etc..) ou d'une solution à intégrer dans votre système d'information complètement intégrée</t>
  </si>
  <si>
    <t>Risque Global (1-5):</t>
  </si>
  <si>
    <t>1 = Risque minimal, usage interne contrôlé
2 = Risque faible, données non sensibles
3 = Risque modéré, nécessite vigilance
4 = Risque élevé, données sensibles ou usage critique
5 = Risque très élevé, impact potentiel majeur</t>
  </si>
  <si>
    <t>Cette colonne est calculée automatiquement en fonction des niveaux de risques que vous avez indiquez dans les colonnes ci-dessous. Bien sûr vous pouvez y mettre manuellement la valeur que vous souhaitez si la calcul ne correspond pas tout à fait à votre vision.</t>
  </si>
  <si>
    <t>Catégories de décision:</t>
  </si>
  <si>
    <t>• Quick Win (Valeur ≥3, Complexité ≤2, Risque Global ≤2): Projets à lancer immédiatement
• À considérer (Valeur ≥3, Complexité/Risque modérés): Projets prometteurs nécessitant préparation
• Évaluer les risques (Valeur élevée, Risque ≥4): Projets à haute valeur nécessitant une stratégie de mitigation des risques
• À évaluer (Autres cas): Projets nécessitant analyse complémentaire</t>
  </si>
  <si>
    <t xml:space="preserve">cette colonne est calculée automatiquement selon les critères indiqués, mais vous pouvez inscrire manuellement la valeur selon votre vision </t>
  </si>
  <si>
    <t>Type de Risque</t>
  </si>
  <si>
    <t>Description des niveaux de risque (1 à 5)</t>
  </si>
  <si>
    <t>Pondération pour calcul automatique (colonne risque global)</t>
  </si>
  <si>
    <t>Risque Entreprise</t>
  </si>
  <si>
    <t>1 = Aucun impact sur l’image ou l’organisation
2 = Impact mineur, peu visible en externe
3 = Risque modéré sur la réputation ou les partenaires
4 = Impact négatif probable en cas d’échec ou incident
5 = Risque de réputation ou de continuité critique</t>
  </si>
  <si>
    <t>Risque RGPD</t>
  </si>
  <si>
    <t>1 = Pas de données personnelles
2 = Données personnelles non sensibles, bien encadrées
3 = Données identifiables nécessitant contrôle
4 = Données sensibles ou traitement automatisé impliqué
5 = Traitement à haut risque nécessitant une DPIA approfondie</t>
  </si>
  <si>
    <t>Risque IA Act</t>
  </si>
  <si>
    <t>1 = Système hors périmètre IA Act (aucun impact)
2 = Système à risque minimal (ex. recommandations)
3 = Risque modéré (ex. IA de support interne)
4 = Système à haut risque selon le règlement (ex. scoring RH, santé)
5 = Risque interdit ou très élevé (ex. IA manipulatoire ou surveillance de masse)</t>
  </si>
  <si>
    <t>Risque RH</t>
  </si>
  <si>
    <t>1 = Aucun impact sur les équipes
2 = Petits changements de routine
3 = Ajustements importants de poste ou formation
4 = Crainte ou rejet possible, transformation majeure
5 = Risque de rejet, conflit ou perte d’engagement</t>
  </si>
  <si>
    <t>Risque Éthique</t>
  </si>
  <si>
    <t>1 = Aucun biais ou question d’équité identifié
2 = Risques éthiques faibles, contrôlés
3 = Risques identifiés mais acceptables avec précaution
4 = Fort risque de biais, discrimination, non-explicabilité
5 = Risques majeurs d’injustice ou d’atteinte aux droits</t>
  </si>
  <si>
    <t>Risque Sécurité</t>
  </si>
  <si>
    <t>1 = Aucun accès à des systèmes critiques
2 = Données peu sensibles, stockage sécurisé
3 = Accès modéré à des systèmes ou données métiers
4 = Données sensibles ou connectivité à des systèmes critiques
5 = Risque de cyberattaque, fuite massive ou sabotage possible</t>
  </si>
  <si>
    <t>Risque DSI</t>
  </si>
  <si>
    <t>1 = Solution clé en main, aucun impact SI
2 = Intégration très légère (API, Excel, etc.)
3 = Besoin d’adaptation ou de supervision technique
4 = Intégration complexe, dépendance technologique
5 = Fort impact SI ou dette technique accrue</t>
  </si>
  <si>
    <t>Risque Juridique</t>
  </si>
  <si>
    <t>1 = Aucun enjeu contractuel ou légal
2 = Légalité claire, usage courant
3 = Zone grise juridique, conditions d’usage floues
4 = Risques contractuels ou de responsabilité en cas d'erreur
5 = Enjeux critiques : PI, contrat client, régulation</t>
  </si>
  <si>
    <t>Initiative IA Générative</t>
  </si>
  <si>
    <t>Description</t>
  </si>
  <si>
    <t>Valeur Business 
(1-5)</t>
  </si>
  <si>
    <t>Complexité 
(1-5)</t>
  </si>
  <si>
    <t>Score 
(Valeur/Complexité)</t>
  </si>
  <si>
    <t>Score ajusté risque
(Score * (1-Risque Globale/6)</t>
  </si>
  <si>
    <t>Risque Global 
(1-5)</t>
  </si>
  <si>
    <t>Catégorie</t>
  </si>
  <si>
    <t>Priorité</t>
  </si>
  <si>
    <t>Risque 
Entreprise</t>
  </si>
  <si>
    <t>Risque 
RGPD</t>
  </si>
  <si>
    <t>Risque 
IA Act</t>
  </si>
  <si>
    <t>Risque 
RH</t>
  </si>
  <si>
    <t>Risque 
Éthique</t>
  </si>
  <si>
    <t>Risque 
Sécurité</t>
  </si>
  <si>
    <t>Risque 
DSI</t>
  </si>
  <si>
    <t>Risque 
Juridique</t>
  </si>
  <si>
    <t>Assistant rédaction d'emails internes</t>
  </si>
  <si>
    <t>IA qui aide à rédiger et améliorer des emails professionnels internes</t>
  </si>
  <si>
    <t>Générateur de résumés de réunions</t>
  </si>
  <si>
    <t>Outil qui transforme les transcriptions de réunions en comptes-rendus structurés</t>
  </si>
  <si>
    <t>Chatbot interne RH pour questions fréquentes</t>
  </si>
  <si>
    <t>Assistant virtuel accessible sur l'intranet pour répondre aux questions RH courantes</t>
  </si>
  <si>
    <t>Créateur de présentations commerciales</t>
  </si>
  <si>
    <t>IA qui génère des slides de présentation à partir de consignes textuelles</t>
  </si>
  <si>
    <t>Optimiseur de contenu SEO</t>
  </si>
  <si>
    <t>Outil qui reformule et optimise les contenus web pour le référencement</t>
  </si>
  <si>
    <t>Support à la recherche documentaire interne</t>
  </si>
  <si>
    <t>Assistant qui aide à trouver et synthétiser l'information dans la base documentaire de l'entreprise</t>
  </si>
  <si>
    <t>Chatbot client personnalisé</t>
  </si>
  <si>
    <t>Assistant virtuel pour les clients avec connaissance des produits de l'entreprise</t>
  </si>
  <si>
    <t>Générateur de code pour les développeurs</t>
  </si>
  <si>
    <t>IA qui assiste les développeurs en générant du code à partir de descriptions en langage naturel</t>
  </si>
  <si>
    <t>Rédacteur de réponses aux appels d'offres</t>
  </si>
  <si>
    <t>Assistant qui aide à rédiger des réponses aux appels d'offres selon des modèles</t>
  </si>
  <si>
    <t>Assistant analyse et reporting financier</t>
  </si>
  <si>
    <t>IA qui aide à interpréter les données financières et générer des rapports</t>
  </si>
  <si>
    <t>Copilote marketing pour réseaux sociaux</t>
  </si>
  <si>
    <t>IA qui génère et suggère du contenu pour les publications sur réseaux sociaux</t>
  </si>
  <si>
    <t>Analyseur de feedback clients</t>
  </si>
  <si>
    <t>Outil qui analyse, catégorise et synthétise les retours clients en suggestions actionnables</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</si>
</sst>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color theme="1"/>
      <name val="Arial"/>
      <scheme val="minor"/>
    </font>
    <font>
      <b/>
      <sz val="23.0"/>
      <color rgb="FFEC671B"/>
      <name val="Arial"/>
    </font>
    <font>
      <b/>
      <sz val="17.0"/>
      <color rgb="FF000000"/>
      <name val="Arial"/>
    </font>
    <font>
      <sz val="11.0"/>
      <color rgb="FF000000"/>
      <name val="Arial"/>
    </font>
    <font>
      <b/>
      <color theme="1"/>
      <name val="Arial"/>
      <scheme val="minor"/>
    </font>
    <font>
      <b/>
      <sz val="13.0"/>
      <color rgb="FF000000"/>
      <name val="Arial"/>
    </font>
    <font>
      <b/>
      <sz val="14.0"/>
      <color rgb="FFFFFFFF"/>
      <name val="Arial"/>
      <scheme val="minor"/>
    </font>
    <font>
      <i/>
      <color theme="1"/>
      <name val="Arial"/>
      <scheme val="minor"/>
    </font>
  </fonts>
  <fills count="4">
    <fill>
      <patternFill patternType="none"/>
    </fill>
    <fill>
      <patternFill patternType="lightGray"/>
    </fill>
    <fill>
      <patternFill patternType="solid">
        <fgColor rgb="FFEC671B"/>
        <bgColor rgb="FFEC671B"/>
      </patternFill>
    </fill>
    <fill>
      <patternFill patternType="solid">
        <fgColor rgb="FFEF8A50"/>
        <bgColor rgb="FFEF8A50"/>
      </patternFill>
    </fill>
  </fills>
  <borders count="15">
    <border/>
    <border>
      <top style="thin">
        <color rgb="FFEC671B"/>
      </top>
    </border>
    <border>
      <left style="thin">
        <color rgb="FFA55327"/>
      </left>
      <right style="thin">
        <color rgb="FFEC671B"/>
      </right>
      <top style="thin">
        <color rgb="FFA55327"/>
      </top>
      <bottom style="thin">
        <color rgb="FFA55327"/>
      </bottom>
    </border>
    <border>
      <left style="thin">
        <color rgb="FFEC671B"/>
      </left>
      <right style="thin">
        <color rgb="FFEC671B"/>
      </right>
      <top style="thin">
        <color rgb="FFA55327"/>
      </top>
      <bottom style="thin">
        <color rgb="FFA55327"/>
      </bottom>
    </border>
    <border>
      <left style="thin">
        <color rgb="FFEF8A50"/>
      </left>
      <right style="thin">
        <color rgb="FFEF8A50"/>
      </right>
      <top style="thin">
        <color rgb="FFA55327"/>
      </top>
      <bottom style="thin">
        <color rgb="FFA55327"/>
      </bottom>
    </border>
    <border>
      <left style="thin">
        <color rgb="FFEC671B"/>
      </left>
      <right style="thin">
        <color rgb="FFA55327"/>
      </right>
      <top style="thin">
        <color rgb="FFA55327"/>
      </top>
      <bottom style="thin">
        <color rgb="FFA55327"/>
      </bottom>
    </border>
    <border>
      <left style="thin">
        <color rgb="FFA55327"/>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A55327"/>
      </right>
      <top style="thin">
        <color rgb="FFFFFFFF"/>
      </top>
      <bottom style="thin">
        <color rgb="FFFFFFFF"/>
      </bottom>
    </border>
    <border>
      <left style="thin">
        <color rgb="FFA55327"/>
      </left>
      <right style="thin">
        <color rgb="FFF6F8F9"/>
      </right>
      <top style="thin">
        <color rgb="FFF6F8F9"/>
      </top>
      <bottom style="thin">
        <color rgb="FFF6F8F9"/>
      </bottom>
    </border>
    <border>
      <left style="thin">
        <color rgb="FFF6F8F9"/>
      </left>
      <right style="thin">
        <color rgb="FFF6F8F9"/>
      </right>
      <top style="thin">
        <color rgb="FFF6F8F9"/>
      </top>
      <bottom style="thin">
        <color rgb="FFF6F8F9"/>
      </bottom>
    </border>
    <border>
      <left style="thin">
        <color rgb="FFF6F8F9"/>
      </left>
      <right style="thin">
        <color rgb="FFA55327"/>
      </right>
      <top style="thin">
        <color rgb="FFF6F8F9"/>
      </top>
      <bottom style="thin">
        <color rgb="FFF6F8F9"/>
      </bottom>
    </border>
    <border>
      <left style="thin">
        <color rgb="FFA55327"/>
      </left>
      <right style="thin">
        <color rgb="FFF6F8F9"/>
      </right>
      <top style="thin">
        <color rgb="FFF6F8F9"/>
      </top>
      <bottom style="thin">
        <color rgb="FFA55327"/>
      </bottom>
    </border>
    <border>
      <left style="thin">
        <color rgb="FFF6F8F9"/>
      </left>
      <right style="thin">
        <color rgb="FFF6F8F9"/>
      </right>
      <top style="thin">
        <color rgb="FFF6F8F9"/>
      </top>
      <bottom style="thin">
        <color rgb="FFA55327"/>
      </bottom>
    </border>
    <border>
      <left style="thin">
        <color rgb="FFF6F8F9"/>
      </left>
      <right style="thin">
        <color rgb="FFA55327"/>
      </right>
      <top style="thin">
        <color rgb="FFF6F8F9"/>
      </top>
      <bottom style="thin">
        <color rgb="FFA55327"/>
      </bottom>
    </border>
  </borders>
  <cellStyleXfs count="1">
    <xf borderId="0" fillId="0" fontId="0" numFmtId="0" applyAlignment="1" applyFont="1"/>
  </cellStyleXfs>
  <cellXfs count="49">
    <xf borderId="0" fillId="0" fontId="0" numFmtId="0" xfId="0" applyAlignment="1" applyFont="1">
      <alignment readingOrder="0" shrinkToFit="0" vertical="bottom" wrapText="0"/>
    </xf>
    <xf borderId="0" fillId="2" fontId="1" numFmtId="0" xfId="0" applyFill="1" applyFont="1"/>
    <xf borderId="0" fillId="0" fontId="2" numFmtId="0" xfId="0" applyAlignment="1" applyFont="1">
      <alignment readingOrder="0"/>
    </xf>
    <xf borderId="0" fillId="0" fontId="3" numFmtId="0" xfId="0" applyAlignment="1" applyFont="1">
      <alignment readingOrder="0"/>
    </xf>
    <xf borderId="0" fillId="0" fontId="1" numFmtId="0" xfId="0" applyAlignment="1" applyFont="1">
      <alignment readingOrder="0" shrinkToFit="0" wrapText="1"/>
    </xf>
    <xf borderId="0" fillId="0" fontId="1" numFmtId="0" xfId="0" applyAlignment="1" applyFont="1">
      <alignment readingOrder="0"/>
    </xf>
    <xf borderId="0" fillId="0" fontId="4" numFmtId="0" xfId="0" applyFont="1"/>
    <xf borderId="0" fillId="0" fontId="4" numFmtId="0" xfId="0" applyAlignment="1" applyFont="1">
      <alignment readingOrder="0"/>
    </xf>
    <xf borderId="0" fillId="0" fontId="4" numFmtId="0" xfId="0" applyAlignment="1" applyFont="1">
      <alignment readingOrder="0" shrinkToFit="0" wrapText="1"/>
    </xf>
    <xf borderId="0" fillId="0" fontId="5" numFmtId="0" xfId="0" applyAlignment="1" applyFont="1">
      <alignment horizontal="center" readingOrder="0" shrinkToFit="0" vertical="top" wrapText="1"/>
    </xf>
    <xf borderId="0" fillId="0" fontId="4" numFmtId="0" xfId="0" applyAlignment="1" applyFont="1">
      <alignment readingOrder="0" vertical="top"/>
    </xf>
    <xf borderId="0" fillId="0" fontId="1" numFmtId="0" xfId="0" applyAlignment="1" applyFont="1">
      <alignment readingOrder="0" shrinkToFit="0" vertical="top" wrapText="1"/>
    </xf>
    <xf borderId="1" fillId="0" fontId="4" numFmtId="0" xfId="0" applyAlignment="1" applyBorder="1" applyFont="1">
      <alignment readingOrder="0" vertical="top"/>
    </xf>
    <xf borderId="1" fillId="0" fontId="1" numFmtId="0" xfId="0" applyBorder="1" applyFont="1"/>
    <xf borderId="0" fillId="0" fontId="6" numFmtId="0" xfId="0" applyAlignment="1" applyFont="1">
      <alignment readingOrder="0"/>
    </xf>
    <xf borderId="1" fillId="0" fontId="1" numFmtId="0" xfId="0" applyAlignment="1" applyBorder="1" applyFont="1">
      <alignment vertical="top"/>
    </xf>
    <xf borderId="0" fillId="0" fontId="1" numFmtId="0" xfId="0" applyAlignment="1" applyFont="1">
      <alignment readingOrder="0" vertical="top"/>
    </xf>
    <xf borderId="0" fillId="0" fontId="1" numFmtId="0" xfId="0" applyAlignment="1" applyFont="1">
      <alignment horizontal="center" readingOrder="0" vertical="center"/>
    </xf>
    <xf borderId="0" fillId="0" fontId="1" numFmtId="0" xfId="0" applyAlignment="1" applyFont="1">
      <alignment vertical="top"/>
    </xf>
    <xf borderId="2" fillId="2" fontId="7" numFmtId="0" xfId="0" applyAlignment="1" applyBorder="1" applyFont="1">
      <alignment horizontal="left" readingOrder="0" shrinkToFit="0" vertical="top" wrapText="0"/>
    </xf>
    <xf borderId="3" fillId="2" fontId="7" numFmtId="0" xfId="0" applyAlignment="1" applyBorder="1" applyFont="1">
      <alignment horizontal="left" readingOrder="0" shrinkToFit="0" vertical="top" wrapText="0"/>
    </xf>
    <xf borderId="4" fillId="3" fontId="7" numFmtId="0" xfId="0" applyAlignment="1" applyBorder="1" applyFill="1" applyFont="1">
      <alignment horizontal="left" readingOrder="0" shrinkToFit="0" vertical="top" wrapText="0"/>
    </xf>
    <xf borderId="4" fillId="3" fontId="7" numFmtId="49" xfId="0" applyAlignment="1" applyBorder="1" applyFont="1" applyNumberFormat="1">
      <alignment horizontal="left" readingOrder="0" shrinkToFit="0" vertical="top" wrapText="0"/>
    </xf>
    <xf borderId="5" fillId="2" fontId="7" numFmtId="0" xfId="0" applyAlignment="1" applyBorder="1" applyFont="1">
      <alignment horizontal="left" readingOrder="0" shrinkToFit="0" vertical="top" wrapText="0"/>
    </xf>
    <xf borderId="6" fillId="0" fontId="8" numFmtId="0" xfId="0" applyAlignment="1" applyBorder="1" applyFont="1">
      <alignment readingOrder="0" shrinkToFit="0" vertical="center" wrapText="0"/>
    </xf>
    <xf borderId="7" fillId="0" fontId="1" numFmtId="0" xfId="0" applyAlignment="1" applyBorder="1" applyFont="1">
      <alignment readingOrder="0" shrinkToFit="0" vertical="center" wrapText="1"/>
    </xf>
    <xf borderId="7" fillId="0" fontId="1" numFmtId="0" xfId="0" applyAlignment="1" applyBorder="1" applyFont="1">
      <alignment horizontal="center" readingOrder="0" shrinkToFit="0" vertical="center" wrapText="0"/>
    </xf>
    <xf borderId="7" fillId="0" fontId="1" numFmtId="4" xfId="0" applyAlignment="1" applyBorder="1" applyFont="1" applyNumberFormat="1">
      <alignment horizontal="center" readingOrder="0" shrinkToFit="0" vertical="center" wrapText="0"/>
    </xf>
    <xf borderId="7" fillId="0" fontId="1" numFmtId="2" xfId="0" applyAlignment="1" applyBorder="1" applyFont="1" applyNumberFormat="1">
      <alignment horizontal="center" readingOrder="0" shrinkToFit="0" vertical="center" wrapText="0"/>
    </xf>
    <xf borderId="7" fillId="0" fontId="1" numFmtId="0" xfId="0" applyAlignment="1" applyBorder="1" applyFont="1">
      <alignment readingOrder="0" shrinkToFit="0" vertical="center" wrapText="0"/>
    </xf>
    <xf borderId="7" fillId="0" fontId="1" numFmtId="0" xfId="0" applyAlignment="1" applyBorder="1" applyFont="1">
      <alignment horizontal="center" readingOrder="0" shrinkToFit="0" vertical="center" wrapText="0"/>
    </xf>
    <xf borderId="8" fillId="0" fontId="1" numFmtId="0" xfId="0" applyAlignment="1" applyBorder="1" applyFont="1">
      <alignment horizontal="center" readingOrder="0" shrinkToFit="0" vertical="center" wrapText="0"/>
    </xf>
    <xf borderId="9" fillId="0" fontId="8" numFmtId="0" xfId="0" applyAlignment="1" applyBorder="1" applyFont="1">
      <alignment readingOrder="0" shrinkToFit="0" vertical="center" wrapText="0"/>
    </xf>
    <xf borderId="10" fillId="0" fontId="1" numFmtId="0" xfId="0" applyAlignment="1" applyBorder="1" applyFont="1">
      <alignment readingOrder="0" shrinkToFit="0" vertical="center" wrapText="1"/>
    </xf>
    <xf borderId="10" fillId="0" fontId="1" numFmtId="0" xfId="0" applyAlignment="1" applyBorder="1" applyFont="1">
      <alignment horizontal="center" readingOrder="0" shrinkToFit="0" vertical="center" wrapText="0"/>
    </xf>
    <xf borderId="10" fillId="0" fontId="1" numFmtId="4" xfId="0" applyAlignment="1" applyBorder="1" applyFont="1" applyNumberFormat="1">
      <alignment horizontal="center" readingOrder="0" shrinkToFit="0" vertical="center" wrapText="0"/>
    </xf>
    <xf borderId="10" fillId="0" fontId="1" numFmtId="2" xfId="0" applyAlignment="1" applyBorder="1" applyFont="1" applyNumberFormat="1">
      <alignment horizontal="center" readingOrder="0" shrinkToFit="0" vertical="center" wrapText="0"/>
    </xf>
    <xf borderId="10" fillId="0" fontId="1" numFmtId="49" xfId="0" applyAlignment="1" applyBorder="1" applyFont="1" applyNumberFormat="1">
      <alignment readingOrder="0" shrinkToFit="0" vertical="center" wrapText="0"/>
    </xf>
    <xf borderId="10" fillId="0" fontId="1" numFmtId="0" xfId="0" applyAlignment="1" applyBorder="1" applyFont="1">
      <alignment horizontal="center" readingOrder="0" shrinkToFit="0" vertical="center" wrapText="0"/>
    </xf>
    <xf borderId="11" fillId="0" fontId="1" numFmtId="0" xfId="0" applyAlignment="1" applyBorder="1" applyFont="1">
      <alignment horizontal="center" readingOrder="0" shrinkToFit="0" vertical="center" wrapText="0"/>
    </xf>
    <xf borderId="7" fillId="0" fontId="1" numFmtId="49" xfId="0" applyAlignment="1" applyBorder="1" applyFont="1" applyNumberFormat="1">
      <alignment readingOrder="0" shrinkToFit="0" vertical="center" wrapText="0"/>
    </xf>
    <xf borderId="12" fillId="0" fontId="8" numFmtId="0" xfId="0" applyAlignment="1" applyBorder="1" applyFont="1">
      <alignment readingOrder="0" shrinkToFit="0" vertical="center" wrapText="0"/>
    </xf>
    <xf borderId="13" fillId="0" fontId="1" numFmtId="0" xfId="0" applyAlignment="1" applyBorder="1" applyFont="1">
      <alignment readingOrder="0" shrinkToFit="0" vertical="center" wrapText="1"/>
    </xf>
    <xf borderId="13" fillId="0" fontId="1" numFmtId="0" xfId="0" applyAlignment="1" applyBorder="1" applyFont="1">
      <alignment horizontal="center" readingOrder="0" shrinkToFit="0" vertical="center" wrapText="0"/>
    </xf>
    <xf borderId="13" fillId="0" fontId="1" numFmtId="4" xfId="0" applyAlignment="1" applyBorder="1" applyFont="1" applyNumberFormat="1">
      <alignment horizontal="center" readingOrder="0" shrinkToFit="0" vertical="center" wrapText="0"/>
    </xf>
    <xf borderId="13" fillId="0" fontId="1" numFmtId="2" xfId="0" applyAlignment="1" applyBorder="1" applyFont="1" applyNumberFormat="1">
      <alignment horizontal="center" readingOrder="0" shrinkToFit="0" vertical="center" wrapText="0"/>
    </xf>
    <xf borderId="13" fillId="0" fontId="1" numFmtId="49" xfId="0" applyAlignment="1" applyBorder="1" applyFont="1" applyNumberFormat="1">
      <alignment readingOrder="0" shrinkToFit="0" vertical="center" wrapText="0"/>
    </xf>
    <xf borderId="13" fillId="0" fontId="1" numFmtId="0" xfId="0" applyAlignment="1" applyBorder="1" applyFont="1">
      <alignment horizontal="center" readingOrder="0" shrinkToFit="0" vertical="center" wrapText="0"/>
    </xf>
    <xf borderId="14" fillId="0" fontId="1" numFmtId="0" xfId="0" applyAlignment="1" applyBorder="1" applyFont="1">
      <alignment horizontal="center" readingOrder="0" shrinkToFit="0" vertical="center" wrapText="0"/>
    </xf>
  </cellXfs>
  <cellStyles count="1">
    <cellStyle xfId="0" name="Normal" builtinId="0"/>
  </cellStyles>
  <dxfs count="4">
    <dxf>
      <font/>
      <fill>
        <patternFill patternType="none"/>
      </fill>
      <border/>
    </dxf>
    <dxf>
      <font/>
      <fill>
        <patternFill patternType="solid">
          <fgColor rgb="FFDC6F34"/>
          <bgColor rgb="FFDC6F34"/>
        </patternFill>
      </fill>
      <border/>
    </dxf>
    <dxf>
      <font/>
      <fill>
        <patternFill patternType="solid">
          <fgColor rgb="FFFFFFFF"/>
          <bgColor rgb="FFFFFFFF"/>
        </patternFill>
      </fill>
      <border/>
    </dxf>
    <dxf>
      <font/>
      <fill>
        <patternFill patternType="solid">
          <fgColor rgb="FFF6F8F9"/>
          <bgColor rgb="FFF6F8F9"/>
        </patternFill>
      </fill>
      <border/>
    </dxf>
  </dxfs>
  <tableStyles count="1">
    <tableStyle count="3" pivot="0" name="Matrice-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chartsheet" Target="chartsheets/sheet1.xml"/><Relationship Id="rId7" Type="http://schemas.openxmlformats.org/officeDocument/2006/relationships/chartsheet" Target="chartsheets/sheet2.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Scores des initiatives en tenant compte de la valeur par rapport à la complexité (sans les risques)</a:t>
            </a:r>
          </a:p>
        </c:rich>
      </c:tx>
      <c:overlay val="0"/>
    </c:title>
    <c:plotArea>
      <c:layout/>
      <c:scatterChart>
        <c:scatterStyle val="lineMarker"/>
        <c:varyColors val="0"/>
        <c:ser>
          <c:idx val="0"/>
          <c:order val="0"/>
          <c:tx>
            <c:strRef>
              <c:f>Matrice!$E$1</c:f>
            </c:strRef>
          </c:tx>
          <c:spPr>
            <a:ln>
              <a:noFill/>
            </a:ln>
          </c:spPr>
          <c:marker>
            <c:symbol val="circle"/>
            <c:size val="7"/>
            <c:spPr>
              <a:solidFill>
                <a:srgbClr val="EF8A50"/>
              </a:solidFill>
              <a:ln cmpd="sng">
                <a:solidFill>
                  <a:srgbClr val="EF8A50"/>
                </a:solidFill>
              </a:ln>
            </c:spPr>
          </c:marker>
          <c:xVal>
            <c:numRef>
              <c:f>Matrice!$A$2:$A$13</c:f>
            </c:numRef>
          </c:xVal>
          <c:yVal>
            <c:numRef>
              <c:f>Matrice!$E$2:$E$13</c:f>
              <c:numCache/>
            </c:numRef>
          </c:yVal>
        </c:ser>
        <c:dLbls>
          <c:showLegendKey val="0"/>
          <c:showVal val="0"/>
          <c:showCatName val="0"/>
          <c:showSerName val="0"/>
          <c:showPercent val="0"/>
          <c:showBubbleSize val="0"/>
        </c:dLbls>
        <c:axId val="1101645862"/>
        <c:axId val="1015424635"/>
      </c:scatterChart>
      <c:valAx>
        <c:axId val="1101645862"/>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015424635"/>
      </c:valAx>
      <c:valAx>
        <c:axId val="101542463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Score 
(Valeur/Complexité)</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01645862"/>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Scores ajustés des initiatives avec prise en compte du risque global</a:t>
            </a:r>
          </a:p>
        </c:rich>
      </c:tx>
      <c:overlay val="0"/>
    </c:title>
    <c:plotArea>
      <c:layout/>
      <c:scatterChart>
        <c:scatterStyle val="lineMarker"/>
        <c:varyColors val="0"/>
        <c:ser>
          <c:idx val="0"/>
          <c:order val="0"/>
          <c:tx>
            <c:strRef>
              <c:f>Matrice!$F$1</c:f>
            </c:strRef>
          </c:tx>
          <c:spPr>
            <a:ln>
              <a:noFill/>
            </a:ln>
          </c:spPr>
          <c:marker>
            <c:symbol val="circle"/>
            <c:size val="7"/>
            <c:spPr>
              <a:solidFill>
                <a:srgbClr val="EF8A50"/>
              </a:solidFill>
              <a:ln cmpd="sng">
                <a:solidFill>
                  <a:srgbClr val="EF8A50"/>
                </a:solidFill>
              </a:ln>
            </c:spPr>
          </c:marker>
          <c:xVal>
            <c:numRef>
              <c:f>Matrice!$A$2:$A$13</c:f>
            </c:numRef>
          </c:xVal>
          <c:yVal>
            <c:numRef>
              <c:f>Matrice!$F$2:$F$13</c:f>
              <c:numCache/>
            </c:numRef>
          </c:yVal>
        </c:ser>
        <c:dLbls>
          <c:showLegendKey val="0"/>
          <c:showVal val="0"/>
          <c:showCatName val="0"/>
          <c:showSerName val="0"/>
          <c:showPercent val="0"/>
          <c:showBubbleSize val="0"/>
        </c:dLbls>
        <c:axId val="565731642"/>
        <c:axId val="110281839"/>
      </c:scatterChart>
      <c:valAx>
        <c:axId val="565731642"/>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0281839"/>
      </c:valAx>
      <c:valAx>
        <c:axId val="11028183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Score 
(Valeur/Complexité)</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65731642"/>
      </c:valAx>
    </c:plotArea>
    <c:legend>
      <c:legendPos val="r"/>
      <c:overlay val="0"/>
      <c:txPr>
        <a:bodyPr/>
        <a:lstStyle/>
        <a:p>
          <a:pPr lvl="0">
            <a:defRPr b="0">
              <a:solidFill>
                <a:srgbClr val="1A1A1A"/>
              </a:solidFill>
              <a:latin typeface="+mn-lt"/>
            </a:defRPr>
          </a:pPr>
        </a:p>
      </c:txPr>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chartsheets/sheet2.xml><?xml version="1.0" encoding="utf-8"?>
<chart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workbookViewId="0"/>
  </sheetViews>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1</xdr:row>
      <xdr:rowOff>152400</xdr:rowOff>
    </xdr:from>
    <xdr:ext cx="3476625" cy="6858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1" name="Chart 1" title="Graphique"/>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absoluteAnchor>
    <xdr:pos x="0" y="0"/>
    <xdr:ext cx="8610600" cy="6276975"/>
    <xdr:graphicFrame>
      <xdr:nvGraphicFramePr>
        <xdr:cNvPr id="2" name="Chart 2" title="Graphique"/>
        <xdr:cNvGraphicFramePr/>
      </xdr:nvGraphicFramePr>
      <xdr:xfrm>
        <a:off x="0" y="0"/>
        <a:ext cx="0" cy="0"/>
      </xdr:xfrm>
      <a:graphic>
        <a:graphicData uri="http://schemas.openxmlformats.org/drawingml/2006/chart">
          <c:chart r:id="rId1"/>
        </a:graphicData>
      </a:graphic>
    </xdr:graphicFrame>
    <xdr:clientData fLocksWithSheet="0"/>
  </xdr:absoluteAnchor>
</xdr:wsDr>
</file>

<file path=xl/tables/table1.xml><?xml version="1.0" encoding="utf-8"?>
<table xmlns="http://schemas.openxmlformats.org/spreadsheetml/2006/main" ref="A1:Q13" displayName="priorisation_des_cas_d_usages" name="priorisation_des_cas_d_usages" id="1">
  <tableColumns count="17">
    <tableColumn name="Initiative IA Générative" id="1"/>
    <tableColumn name="Description" id="2"/>
    <tableColumn name="Valeur Business _x000a_(1-5)" id="3"/>
    <tableColumn name="Complexité _x000a_(1-5)" id="4"/>
    <tableColumn name="Score _x000a_(Valeur/Complexité)" id="5"/>
    <tableColumn name="Score ajusté risque_x000a_(Score * (1-Risque Globale/6)" id="6"/>
    <tableColumn name="Risque Global _x000a_(1-5)" id="7"/>
    <tableColumn name="Catégorie" id="8"/>
    <tableColumn name="Priorité" id="9"/>
    <tableColumn name="Risque _x000a_Entreprise" id="10"/>
    <tableColumn name="Risque _x000a_RGPD" id="11"/>
    <tableColumn name="Risque _x000a_IA Act" id="12"/>
    <tableColumn name="Risque _x000a_RH" id="13"/>
    <tableColumn name="Risque _x000a_Éthique" id="14"/>
    <tableColumn name="Risque _x000a_Sécurité" id="15"/>
    <tableColumn name="Risque _x000a_DSI" id="16"/>
    <tableColumn name="Risque _x000a_Juridique" id="17"/>
  </tableColumns>
  <tableStyleInfo name="Matrice-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 Id="rId5"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1.63"/>
    <col customWidth="1" min="2" max="2" width="2.13"/>
    <col customWidth="1" min="3" max="3" width="3.88"/>
    <col customWidth="1" min="4" max="4" width="20.38"/>
    <col customWidth="1" min="5" max="5" width="60.75"/>
    <col customWidth="1" min="6" max="6" width="43.5"/>
    <col customWidth="1" min="13" max="13" width="12.75"/>
  </cols>
  <sheetData>
    <row r="7">
      <c r="B7" s="1"/>
      <c r="C7" s="2"/>
      <c r="D7" s="2" t="s">
        <v>0</v>
      </c>
    </row>
    <row r="8">
      <c r="B8" s="1"/>
    </row>
    <row r="9">
      <c r="B9" s="1"/>
      <c r="C9" s="3"/>
      <c r="D9" s="4" t="s">
        <v>1</v>
      </c>
    </row>
    <row r="10">
      <c r="B10" s="1"/>
      <c r="C10" s="3"/>
      <c r="D10" s="5" t="s">
        <v>2</v>
      </c>
    </row>
    <row r="11">
      <c r="B11" s="1"/>
      <c r="C11" s="3"/>
      <c r="D11" s="5"/>
    </row>
    <row r="12">
      <c r="B12" s="1"/>
      <c r="C12" s="3"/>
      <c r="D12" s="5" t="s">
        <v>3</v>
      </c>
    </row>
    <row r="13">
      <c r="B13" s="1"/>
      <c r="C13" s="3"/>
      <c r="D13" s="3"/>
    </row>
    <row r="14">
      <c r="B14" s="1"/>
      <c r="C14" s="3"/>
      <c r="D14" s="3" t="s">
        <v>4</v>
      </c>
    </row>
    <row r="15">
      <c r="B15" s="1"/>
      <c r="C15" s="6"/>
      <c r="D15" s="6"/>
    </row>
    <row r="16">
      <c r="B16" s="1"/>
      <c r="C16" s="7"/>
      <c r="D16" s="8" t="s">
        <v>5</v>
      </c>
    </row>
    <row r="17">
      <c r="B17" s="1"/>
      <c r="C17" s="7"/>
      <c r="D17" s="7"/>
      <c r="E17" s="5"/>
    </row>
    <row r="18">
      <c r="B18" s="1"/>
      <c r="C18" s="7"/>
      <c r="D18" s="9" t="s">
        <v>6</v>
      </c>
      <c r="E18" s="9" t="s">
        <v>7</v>
      </c>
      <c r="F18" s="9" t="s">
        <v>8</v>
      </c>
    </row>
    <row r="19">
      <c r="B19" s="1"/>
      <c r="C19" s="7"/>
      <c r="D19" s="10" t="s">
        <v>9</v>
      </c>
      <c r="E19" s="5" t="s">
        <v>10</v>
      </c>
      <c r="F19" s="11" t="s">
        <v>11</v>
      </c>
    </row>
    <row r="20">
      <c r="B20" s="1"/>
      <c r="C20" s="7"/>
      <c r="D20" s="10"/>
    </row>
    <row r="21">
      <c r="B21" s="1"/>
      <c r="C21" s="7"/>
      <c r="D21" s="12"/>
      <c r="E21" s="13"/>
      <c r="F21" s="13"/>
      <c r="G21" s="13"/>
      <c r="H21" s="13"/>
    </row>
    <row r="22">
      <c r="B22" s="1"/>
      <c r="D22" s="10" t="s">
        <v>12</v>
      </c>
      <c r="E22" s="5" t="s">
        <v>13</v>
      </c>
      <c r="F22" s="11" t="s">
        <v>14</v>
      </c>
    </row>
    <row r="23">
      <c r="B23" s="1"/>
      <c r="C23" s="14"/>
      <c r="D23" s="10"/>
    </row>
    <row r="24">
      <c r="B24" s="1"/>
      <c r="C24" s="6"/>
      <c r="D24" s="12"/>
      <c r="E24" s="13"/>
      <c r="F24" s="13"/>
      <c r="G24" s="13"/>
      <c r="H24" s="13"/>
    </row>
    <row r="25">
      <c r="B25" s="1"/>
      <c r="C25" s="6"/>
      <c r="D25" s="10" t="s">
        <v>15</v>
      </c>
      <c r="E25" s="5" t="s">
        <v>16</v>
      </c>
      <c r="F25" s="11" t="s">
        <v>17</v>
      </c>
    </row>
    <row r="26">
      <c r="B26" s="1"/>
      <c r="C26" s="7"/>
      <c r="D26" s="10"/>
    </row>
    <row r="27">
      <c r="B27" s="1"/>
      <c r="C27" s="7"/>
      <c r="D27" s="12"/>
      <c r="E27" s="13"/>
      <c r="F27" s="13"/>
      <c r="G27" s="13"/>
      <c r="H27" s="13"/>
    </row>
    <row r="28">
      <c r="B28" s="1"/>
      <c r="C28" s="7"/>
      <c r="D28" s="10" t="s">
        <v>18</v>
      </c>
      <c r="E28" s="8" t="s">
        <v>19</v>
      </c>
      <c r="F28" s="11" t="s">
        <v>20</v>
      </c>
    </row>
    <row r="29">
      <c r="B29" s="1"/>
      <c r="C29" s="7"/>
      <c r="D29" s="10"/>
    </row>
    <row r="30">
      <c r="B30" s="1"/>
      <c r="C30" s="7"/>
      <c r="D30" s="12"/>
      <c r="E30" s="15"/>
      <c r="F30" s="15"/>
      <c r="G30" s="13"/>
      <c r="H30" s="13"/>
    </row>
    <row r="31">
      <c r="B31" s="1"/>
      <c r="C31" s="7"/>
      <c r="D31" s="9" t="s">
        <v>21</v>
      </c>
      <c r="E31" s="9" t="s">
        <v>22</v>
      </c>
      <c r="F31" s="9" t="s">
        <v>23</v>
      </c>
    </row>
    <row r="32">
      <c r="B32" s="1"/>
      <c r="C32" s="7"/>
      <c r="D32" s="16" t="s">
        <v>24</v>
      </c>
      <c r="E32" s="5" t="s">
        <v>25</v>
      </c>
      <c r="F32" s="17">
        <v>0.15</v>
      </c>
    </row>
    <row r="33">
      <c r="B33" s="1"/>
      <c r="C33" s="7"/>
      <c r="D33" s="16" t="s">
        <v>26</v>
      </c>
      <c r="E33" s="5" t="s">
        <v>27</v>
      </c>
      <c r="F33" s="17">
        <v>0.2</v>
      </c>
    </row>
    <row r="34">
      <c r="B34" s="1"/>
      <c r="C34" s="7"/>
      <c r="D34" s="16" t="s">
        <v>28</v>
      </c>
      <c r="E34" s="5" t="s">
        <v>29</v>
      </c>
      <c r="F34" s="17">
        <v>0.15</v>
      </c>
    </row>
    <row r="35">
      <c r="B35" s="1"/>
      <c r="D35" s="16" t="s">
        <v>30</v>
      </c>
      <c r="E35" s="5" t="s">
        <v>31</v>
      </c>
      <c r="F35" s="17">
        <v>0.1</v>
      </c>
    </row>
    <row r="36">
      <c r="B36" s="1"/>
      <c r="D36" s="16" t="s">
        <v>32</v>
      </c>
      <c r="E36" s="5" t="s">
        <v>33</v>
      </c>
      <c r="F36" s="17">
        <v>0.1</v>
      </c>
    </row>
    <row r="37">
      <c r="B37" s="1"/>
      <c r="D37" s="16" t="s">
        <v>34</v>
      </c>
      <c r="E37" s="5" t="s">
        <v>35</v>
      </c>
      <c r="F37" s="17">
        <v>0.15</v>
      </c>
    </row>
    <row r="38">
      <c r="B38" s="1"/>
      <c r="D38" s="16" t="s">
        <v>36</v>
      </c>
      <c r="E38" s="5" t="s">
        <v>37</v>
      </c>
      <c r="F38" s="17">
        <v>0.05</v>
      </c>
    </row>
    <row r="39">
      <c r="B39" s="1"/>
      <c r="D39" s="16" t="s">
        <v>38</v>
      </c>
      <c r="E39" s="5" t="s">
        <v>39</v>
      </c>
      <c r="F39" s="17">
        <v>0.1</v>
      </c>
    </row>
    <row r="40">
      <c r="D40" s="10"/>
    </row>
    <row r="41">
      <c r="D41" s="18"/>
    </row>
    <row r="42">
      <c r="D42" s="18"/>
    </row>
    <row r="43">
      <c r="D43" s="18"/>
    </row>
    <row r="44">
      <c r="D44" s="18"/>
    </row>
    <row r="45">
      <c r="D45" s="18"/>
    </row>
    <row r="46">
      <c r="D46" s="10"/>
    </row>
    <row r="47">
      <c r="D47" s="18"/>
    </row>
    <row r="48">
      <c r="D48" s="18"/>
    </row>
    <row r="49">
      <c r="D49" s="18"/>
    </row>
    <row r="50">
      <c r="D50" s="18"/>
    </row>
    <row r="51">
      <c r="D51" s="18"/>
    </row>
    <row r="52">
      <c r="D52" s="18"/>
    </row>
    <row r="53">
      <c r="D53" s="18"/>
    </row>
    <row r="54">
      <c r="D54" s="18"/>
    </row>
    <row r="55">
      <c r="D55" s="18"/>
    </row>
    <row r="56">
      <c r="D56" s="18"/>
    </row>
    <row r="57">
      <c r="D57" s="18"/>
    </row>
    <row r="58">
      <c r="D58" s="18"/>
    </row>
    <row r="59">
      <c r="D59" s="18"/>
    </row>
    <row r="60">
      <c r="D60" s="18"/>
    </row>
    <row r="67">
      <c r="D67" s="7"/>
    </row>
    <row r="68">
      <c r="D68" s="7"/>
    </row>
    <row r="69">
      <c r="D69" s="7"/>
    </row>
    <row r="70">
      <c r="D70" s="7"/>
    </row>
    <row r="71">
      <c r="D71" s="7"/>
    </row>
  </sheetData>
  <mergeCells count="4">
    <mergeCell ref="D9:F9"/>
    <mergeCell ref="D10:F10"/>
    <mergeCell ref="D12:F12"/>
    <mergeCell ref="D16:F16"/>
  </mergeCell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75"/>
  <cols>
    <col customWidth="1" min="1" max="1" width="27.63"/>
    <col customWidth="1" min="2" max="2" width="51.25"/>
    <col customWidth="1" min="3" max="3" width="27.75"/>
    <col customWidth="1" min="4" max="4" width="26.5"/>
    <col customWidth="1" min="5" max="5" width="35.63"/>
    <col customWidth="1" min="6" max="6" width="28.88"/>
    <col customWidth="1" min="7" max="7" width="23.25"/>
    <col customWidth="1" min="8" max="8" width="15.13"/>
    <col customWidth="1" min="9" max="9" width="16.5"/>
  </cols>
  <sheetData>
    <row r="1">
      <c r="A1" s="19" t="s">
        <v>40</v>
      </c>
      <c r="B1" s="20" t="s">
        <v>41</v>
      </c>
      <c r="C1" s="20" t="s">
        <v>42</v>
      </c>
      <c r="D1" s="20" t="s">
        <v>43</v>
      </c>
      <c r="E1" s="21" t="s">
        <v>44</v>
      </c>
      <c r="F1" s="22" t="s">
        <v>45</v>
      </c>
      <c r="G1" s="21" t="s">
        <v>46</v>
      </c>
      <c r="H1" s="21" t="s">
        <v>47</v>
      </c>
      <c r="I1" s="20" t="s">
        <v>48</v>
      </c>
      <c r="J1" s="20" t="s">
        <v>49</v>
      </c>
      <c r="K1" s="20" t="s">
        <v>50</v>
      </c>
      <c r="L1" s="20" t="s">
        <v>51</v>
      </c>
      <c r="M1" s="20" t="s">
        <v>52</v>
      </c>
      <c r="N1" s="20" t="s">
        <v>53</v>
      </c>
      <c r="O1" s="20" t="s">
        <v>54</v>
      </c>
      <c r="P1" s="20" t="s">
        <v>55</v>
      </c>
      <c r="Q1" s="23" t="s">
        <v>56</v>
      </c>
    </row>
    <row r="2">
      <c r="A2" s="24" t="s">
        <v>57</v>
      </c>
      <c r="B2" s="25" t="s">
        <v>58</v>
      </c>
      <c r="C2" s="26">
        <v>5.0</v>
      </c>
      <c r="D2" s="26">
        <v>1.0</v>
      </c>
      <c r="E2" s="27">
        <f t="shared" ref="E2:E13" si="1">C2/D2</f>
        <v>5</v>
      </c>
      <c r="F2" s="28">
        <f t="shared" ref="F2:F13" si="2">E2*((1-G2/6))</f>
        <v>4.166666667</v>
      </c>
      <c r="G2" s="26">
        <f>ROUND((J2*Guide!$F$32 + K2*Guide!$F$33 + L2*Guide!$F$34 + M2*Guide!$F$35 + N2*Guide!$F$36 + O2*Guide!$F$37 + P2*Guide!$F$38 + Q2*Guide!$F$39), 0)</f>
        <v>1</v>
      </c>
      <c r="H2" s="29" t="str">
        <f t="shared" ref="H2:H13" si="3">IF(AND(C2&gt;=3, D2&lt;=2, G2&lt;=2), "Quick Win", 
  IF(AND(C2&gt;=3, OR(D2&lt;=3, G2&lt;=3)), "À considérer", 
    IF(AND(C2&gt;=3, G2&gt;=4), "Évaluer les risques", 
      "À évaluer")))</f>
        <v>Quick Win</v>
      </c>
      <c r="I2" s="26">
        <v>1.0</v>
      </c>
      <c r="J2" s="30">
        <v>1.0</v>
      </c>
      <c r="K2" s="30">
        <v>1.0</v>
      </c>
      <c r="L2" s="30">
        <v>1.0</v>
      </c>
      <c r="M2" s="30">
        <v>1.0</v>
      </c>
      <c r="N2" s="30">
        <v>1.0</v>
      </c>
      <c r="O2" s="30">
        <v>1.0</v>
      </c>
      <c r="P2" s="30">
        <v>1.0</v>
      </c>
      <c r="Q2" s="31">
        <v>1.0</v>
      </c>
    </row>
    <row r="3">
      <c r="A3" s="32" t="s">
        <v>59</v>
      </c>
      <c r="B3" s="33" t="s">
        <v>60</v>
      </c>
      <c r="C3" s="34">
        <v>4.0</v>
      </c>
      <c r="D3" s="34">
        <v>2.0</v>
      </c>
      <c r="E3" s="35">
        <f t="shared" si="1"/>
        <v>2</v>
      </c>
      <c r="F3" s="36">
        <f t="shared" si="2"/>
        <v>1.333333333</v>
      </c>
      <c r="G3" s="34">
        <f>ROUND((J3*Guide!$F$32 + K3*Guide!$F$33 + L3*Guide!$F$34 + M3*Guide!$F$35 + N3*Guide!$F$36 + O3*Guide!$F$37 + P3*Guide!$F$38 + Q3*Guide!$F$39), 0)</f>
        <v>2</v>
      </c>
      <c r="H3" s="37" t="str">
        <f t="shared" si="3"/>
        <v>Quick Win</v>
      </c>
      <c r="I3" s="34">
        <v>2.0</v>
      </c>
      <c r="J3" s="38">
        <v>1.0</v>
      </c>
      <c r="K3" s="38">
        <v>2.0</v>
      </c>
      <c r="L3" s="38">
        <v>1.0</v>
      </c>
      <c r="M3" s="38">
        <v>1.0</v>
      </c>
      <c r="N3" s="38">
        <v>2.0</v>
      </c>
      <c r="O3" s="38">
        <v>2.0</v>
      </c>
      <c r="P3" s="38">
        <v>2.0</v>
      </c>
      <c r="Q3" s="39">
        <v>2.0</v>
      </c>
    </row>
    <row r="4">
      <c r="A4" s="24" t="s">
        <v>61</v>
      </c>
      <c r="B4" s="25" t="s">
        <v>62</v>
      </c>
      <c r="C4" s="26">
        <v>3.0</v>
      </c>
      <c r="D4" s="26">
        <v>2.0</v>
      </c>
      <c r="E4" s="27">
        <f t="shared" si="1"/>
        <v>1.5</v>
      </c>
      <c r="F4" s="28">
        <f t="shared" si="2"/>
        <v>1</v>
      </c>
      <c r="G4" s="26">
        <f>ROUND((J4*Guide!$F$32 + K4*Guide!$F$33 + L4*Guide!$F$34 + M4*Guide!$F$35 + N4*Guide!$F$36 + O4*Guide!$F$37 + P4*Guide!$F$38 + Q4*Guide!$F$39), 0)</f>
        <v>2</v>
      </c>
      <c r="H4" s="40" t="str">
        <f t="shared" si="3"/>
        <v>Quick Win</v>
      </c>
      <c r="I4" s="26">
        <v>3.0</v>
      </c>
      <c r="J4" s="30">
        <v>1.0</v>
      </c>
      <c r="K4" s="30">
        <v>2.0</v>
      </c>
      <c r="L4" s="30">
        <v>2.0</v>
      </c>
      <c r="M4" s="30">
        <v>2.0</v>
      </c>
      <c r="N4" s="30">
        <v>1.0</v>
      </c>
      <c r="O4" s="30">
        <v>2.0</v>
      </c>
      <c r="P4" s="30">
        <v>2.0</v>
      </c>
      <c r="Q4" s="31">
        <v>2.0</v>
      </c>
    </row>
    <row r="5">
      <c r="A5" s="32" t="s">
        <v>63</v>
      </c>
      <c r="B5" s="33" t="s">
        <v>64</v>
      </c>
      <c r="C5" s="34">
        <v>3.0</v>
      </c>
      <c r="D5" s="34">
        <v>2.0</v>
      </c>
      <c r="E5" s="35">
        <f t="shared" si="1"/>
        <v>1.5</v>
      </c>
      <c r="F5" s="36">
        <f t="shared" si="2"/>
        <v>1</v>
      </c>
      <c r="G5" s="34">
        <f>ROUND((J5*Guide!$F$32 + K5*Guide!$F$33 + L5*Guide!$F$34 + M5*Guide!$F$35 + N5*Guide!$F$36 + O5*Guide!$F$37 + P5*Guide!$F$38 + Q5*Guide!$F$39), 0)</f>
        <v>2</v>
      </c>
      <c r="H5" s="37" t="str">
        <f t="shared" si="3"/>
        <v>Quick Win</v>
      </c>
      <c r="I5" s="34">
        <v>4.0</v>
      </c>
      <c r="J5" s="38">
        <v>2.0</v>
      </c>
      <c r="K5" s="38">
        <v>1.0</v>
      </c>
      <c r="L5" s="38">
        <v>2.0</v>
      </c>
      <c r="M5" s="38">
        <v>1.0</v>
      </c>
      <c r="N5" s="38">
        <v>2.0</v>
      </c>
      <c r="O5" s="38">
        <v>1.0</v>
      </c>
      <c r="P5" s="38">
        <v>2.0</v>
      </c>
      <c r="Q5" s="39">
        <v>2.0</v>
      </c>
    </row>
    <row r="6">
      <c r="A6" s="24" t="s">
        <v>65</v>
      </c>
      <c r="B6" s="25" t="s">
        <v>66</v>
      </c>
      <c r="C6" s="26">
        <v>4.0</v>
      </c>
      <c r="D6" s="26">
        <v>2.0</v>
      </c>
      <c r="E6" s="27">
        <f t="shared" si="1"/>
        <v>2</v>
      </c>
      <c r="F6" s="28">
        <f t="shared" si="2"/>
        <v>1.666666667</v>
      </c>
      <c r="G6" s="26">
        <f>ROUND((J6*Guide!$F$32 + K6*Guide!$F$33 + L6*Guide!$F$34 + M6*Guide!$F$35 + N6*Guide!$F$36 + O6*Guide!$F$37 + P6*Guide!$F$38 + Q6*Guide!$F$39), 0)</f>
        <v>1</v>
      </c>
      <c r="H6" s="40" t="str">
        <f t="shared" si="3"/>
        <v>Quick Win</v>
      </c>
      <c r="I6" s="26">
        <v>5.0</v>
      </c>
      <c r="J6" s="30">
        <v>1.0</v>
      </c>
      <c r="K6" s="30">
        <v>1.0</v>
      </c>
      <c r="L6" s="30">
        <v>1.0</v>
      </c>
      <c r="M6" s="30">
        <v>1.0</v>
      </c>
      <c r="N6" s="30">
        <v>1.0</v>
      </c>
      <c r="O6" s="30">
        <v>1.0</v>
      </c>
      <c r="P6" s="30">
        <v>1.0</v>
      </c>
      <c r="Q6" s="31">
        <v>1.0</v>
      </c>
    </row>
    <row r="7">
      <c r="A7" s="32" t="s">
        <v>67</v>
      </c>
      <c r="B7" s="33" t="s">
        <v>68</v>
      </c>
      <c r="C7" s="34">
        <v>4.0</v>
      </c>
      <c r="D7" s="34">
        <v>3.0</v>
      </c>
      <c r="E7" s="35">
        <f t="shared" si="1"/>
        <v>1.333333333</v>
      </c>
      <c r="F7" s="36">
        <f t="shared" si="2"/>
        <v>0.8888888889</v>
      </c>
      <c r="G7" s="34">
        <f>ROUND((J7*Guide!$F$32 + K7*Guide!$F$33 + L7*Guide!$F$34 + M7*Guide!$F$35 + N7*Guide!$F$36 + O7*Guide!$F$37 + P7*Guide!$F$38 + Q7*Guide!$F$39), 0)</f>
        <v>2</v>
      </c>
      <c r="H7" s="37" t="str">
        <f t="shared" si="3"/>
        <v>À considérer</v>
      </c>
      <c r="I7" s="34">
        <v>6.0</v>
      </c>
      <c r="J7" s="38">
        <v>1.0</v>
      </c>
      <c r="K7" s="38">
        <v>2.0</v>
      </c>
      <c r="L7" s="38">
        <v>2.0</v>
      </c>
      <c r="M7" s="38">
        <v>1.0</v>
      </c>
      <c r="N7" s="38">
        <v>1.0</v>
      </c>
      <c r="O7" s="38">
        <v>2.0</v>
      </c>
      <c r="P7" s="38">
        <v>3.0</v>
      </c>
      <c r="Q7" s="39">
        <v>2.0</v>
      </c>
    </row>
    <row r="8">
      <c r="A8" s="24" t="s">
        <v>69</v>
      </c>
      <c r="B8" s="25" t="s">
        <v>70</v>
      </c>
      <c r="C8" s="26">
        <v>4.0</v>
      </c>
      <c r="D8" s="26">
        <v>3.0</v>
      </c>
      <c r="E8" s="27">
        <f t="shared" si="1"/>
        <v>1.333333333</v>
      </c>
      <c r="F8" s="28">
        <f t="shared" si="2"/>
        <v>0.4444444444</v>
      </c>
      <c r="G8" s="26">
        <f>ROUND((J8*Guide!$F$32 + K8*Guide!$F$33 + L8*Guide!$F$34 + M8*Guide!$F$35 + N8*Guide!$F$36 + O8*Guide!$F$37 + P8*Guide!$F$38 + Q8*Guide!$F$39), 0)</f>
        <v>4</v>
      </c>
      <c r="H8" s="40" t="str">
        <f t="shared" si="3"/>
        <v>À considérer</v>
      </c>
      <c r="I8" s="26">
        <v>10.0</v>
      </c>
      <c r="J8" s="30">
        <v>3.0</v>
      </c>
      <c r="K8" s="30">
        <v>4.0</v>
      </c>
      <c r="L8" s="30">
        <v>4.0</v>
      </c>
      <c r="M8" s="30">
        <v>2.0</v>
      </c>
      <c r="N8" s="30">
        <v>3.0</v>
      </c>
      <c r="O8" s="30">
        <v>4.0</v>
      </c>
      <c r="P8" s="30">
        <v>3.0</v>
      </c>
      <c r="Q8" s="31">
        <v>4.0</v>
      </c>
    </row>
    <row r="9">
      <c r="A9" s="32" t="s">
        <v>71</v>
      </c>
      <c r="B9" s="33" t="s">
        <v>72</v>
      </c>
      <c r="C9" s="34">
        <v>4.0</v>
      </c>
      <c r="D9" s="34">
        <v>2.0</v>
      </c>
      <c r="E9" s="35">
        <f t="shared" si="1"/>
        <v>2</v>
      </c>
      <c r="F9" s="36">
        <f t="shared" si="2"/>
        <v>1</v>
      </c>
      <c r="G9" s="34">
        <f>ROUND((J9*Guide!$F$32 + K9*Guide!$F$33 + L9*Guide!$F$34 + M9*Guide!$F$35 + N9*Guide!$F$36 + O9*Guide!$F$37 + P9*Guide!$F$38 + Q9*Guide!$F$39), 0)</f>
        <v>3</v>
      </c>
      <c r="H9" s="37" t="str">
        <f t="shared" si="3"/>
        <v>À considérer</v>
      </c>
      <c r="I9" s="34">
        <v>7.0</v>
      </c>
      <c r="J9" s="38">
        <v>2.0</v>
      </c>
      <c r="K9" s="38">
        <v>1.0</v>
      </c>
      <c r="L9" s="38">
        <v>3.0</v>
      </c>
      <c r="M9" s="38">
        <v>3.0</v>
      </c>
      <c r="N9" s="38">
        <v>2.0</v>
      </c>
      <c r="O9" s="38">
        <v>4.0</v>
      </c>
      <c r="P9" s="38">
        <v>4.0</v>
      </c>
      <c r="Q9" s="39">
        <v>3.0</v>
      </c>
    </row>
    <row r="10">
      <c r="A10" s="24" t="s">
        <v>73</v>
      </c>
      <c r="B10" s="25" t="s">
        <v>74</v>
      </c>
      <c r="C10" s="26">
        <v>3.0</v>
      </c>
      <c r="D10" s="26">
        <v>3.0</v>
      </c>
      <c r="E10" s="27">
        <f t="shared" si="1"/>
        <v>1</v>
      </c>
      <c r="F10" s="28">
        <f t="shared" si="2"/>
        <v>0.6666666667</v>
      </c>
      <c r="G10" s="26">
        <f>ROUND((J10*Guide!$F$32 + K10*Guide!$F$33 + L10*Guide!$F$34 + M10*Guide!$F$35 + N10*Guide!$F$36 + O10*Guide!$F$37 + P10*Guide!$F$38 + Q10*Guide!$F$39), 0)</f>
        <v>2</v>
      </c>
      <c r="H10" s="40" t="str">
        <f t="shared" si="3"/>
        <v>À considérer</v>
      </c>
      <c r="I10" s="26">
        <v>8.0</v>
      </c>
      <c r="J10" s="30">
        <v>3.0</v>
      </c>
      <c r="K10" s="30">
        <v>2.0</v>
      </c>
      <c r="L10" s="30">
        <v>2.0</v>
      </c>
      <c r="M10" s="30">
        <v>1.0</v>
      </c>
      <c r="N10" s="30">
        <v>2.0</v>
      </c>
      <c r="O10" s="30">
        <v>2.0</v>
      </c>
      <c r="P10" s="30">
        <v>1.0</v>
      </c>
      <c r="Q10" s="31">
        <v>4.0</v>
      </c>
    </row>
    <row r="11">
      <c r="A11" s="32" t="s">
        <v>75</v>
      </c>
      <c r="B11" s="33" t="s">
        <v>76</v>
      </c>
      <c r="C11" s="34">
        <v>4.0</v>
      </c>
      <c r="D11" s="34">
        <v>3.0</v>
      </c>
      <c r="E11" s="35">
        <f t="shared" si="1"/>
        <v>1.333333333</v>
      </c>
      <c r="F11" s="36">
        <f t="shared" si="2"/>
        <v>0.6666666667</v>
      </c>
      <c r="G11" s="34">
        <f>ROUND((J11*Guide!$F$32 + K11*Guide!$F$33 + L11*Guide!$F$34 + M11*Guide!$F$35 + N11*Guide!$F$36 + O11*Guide!$F$37 + P11*Guide!$F$38 + Q11*Guide!$F$39), 0)</f>
        <v>3</v>
      </c>
      <c r="H11" s="37" t="str">
        <f t="shared" si="3"/>
        <v>À considérer</v>
      </c>
      <c r="I11" s="34">
        <v>9.0</v>
      </c>
      <c r="J11" s="38">
        <v>5.0</v>
      </c>
      <c r="K11" s="38">
        <v>2.0</v>
      </c>
      <c r="L11" s="38">
        <v>3.0</v>
      </c>
      <c r="M11" s="38">
        <v>2.0</v>
      </c>
      <c r="N11" s="38">
        <v>2.0</v>
      </c>
      <c r="O11" s="38">
        <v>3.0</v>
      </c>
      <c r="P11" s="38">
        <v>3.0</v>
      </c>
      <c r="Q11" s="39">
        <v>5.0</v>
      </c>
    </row>
    <row r="12">
      <c r="A12" s="24" t="s">
        <v>77</v>
      </c>
      <c r="B12" s="25" t="s">
        <v>78</v>
      </c>
      <c r="C12" s="26">
        <v>3.0</v>
      </c>
      <c r="D12" s="26">
        <v>2.0</v>
      </c>
      <c r="E12" s="27">
        <f t="shared" si="1"/>
        <v>1.5</v>
      </c>
      <c r="F12" s="28">
        <f t="shared" si="2"/>
        <v>1</v>
      </c>
      <c r="G12" s="26">
        <f>ROUND((J12*Guide!$F$32 + K12*Guide!$F$33 + L12*Guide!$F$34 + M12*Guide!$F$35 + N12*Guide!$F$36 + O12*Guide!$F$37 + P12*Guide!$F$38 + Q12*Guide!$F$39), 0)</f>
        <v>2</v>
      </c>
      <c r="H12" s="40" t="str">
        <f t="shared" si="3"/>
        <v>Quick Win</v>
      </c>
      <c r="I12" s="26">
        <v>11.0</v>
      </c>
      <c r="J12" s="30">
        <v>3.0</v>
      </c>
      <c r="K12" s="30">
        <v>2.0</v>
      </c>
      <c r="L12" s="30">
        <v>3.0</v>
      </c>
      <c r="M12" s="30">
        <v>1.0</v>
      </c>
      <c r="N12" s="30">
        <v>4.0</v>
      </c>
      <c r="O12" s="30">
        <v>2.0</v>
      </c>
      <c r="P12" s="30">
        <v>1.0</v>
      </c>
      <c r="Q12" s="31">
        <v>3.0</v>
      </c>
    </row>
    <row r="13">
      <c r="A13" s="41" t="s">
        <v>79</v>
      </c>
      <c r="B13" s="42" t="s">
        <v>80</v>
      </c>
      <c r="C13" s="43">
        <v>4.0</v>
      </c>
      <c r="D13" s="43">
        <v>3.0</v>
      </c>
      <c r="E13" s="44">
        <f t="shared" si="1"/>
        <v>1.333333333</v>
      </c>
      <c r="F13" s="45">
        <f t="shared" si="2"/>
        <v>1.111111111</v>
      </c>
      <c r="G13" s="43">
        <f>ROUND((J13*Guide!$F$32 + K13*Guide!$F$33 + L13*Guide!$F$34 + M13*Guide!$F$35 + N13*Guide!$F$36 + O13*Guide!$F$37 + P13*Guide!$F$38 + Q13*Guide!$F$39), 0)</f>
        <v>1</v>
      </c>
      <c r="H13" s="46" t="str">
        <f t="shared" si="3"/>
        <v>À considérer</v>
      </c>
      <c r="I13" s="43">
        <v>12.0</v>
      </c>
      <c r="J13" s="47">
        <v>1.0</v>
      </c>
      <c r="K13" s="47">
        <v>1.0</v>
      </c>
      <c r="L13" s="47">
        <v>1.0</v>
      </c>
      <c r="M13" s="47">
        <v>1.0</v>
      </c>
      <c r="N13" s="47">
        <v>1.0</v>
      </c>
      <c r="O13" s="47">
        <v>1.0</v>
      </c>
      <c r="P13" s="47">
        <v>1.0</v>
      </c>
      <c r="Q13" s="48">
        <v>1.0</v>
      </c>
    </row>
  </sheetData>
  <dataValidations>
    <dataValidation type="custom" allowBlank="1" showDropDown="1" sqref="C2:E13 G2:G13">
      <formula1>AND(ISNUMBER(C2),(NOT(OR(NOT(ISERROR(DATEVALUE(C2))), AND(ISNUMBER(C2), LEFT(CELL("format", C2))="D")))))</formula1>
    </dataValidation>
    <dataValidation allowBlank="1" showDropDown="1" sqref="A2:B13 H2:H13"/>
    <dataValidation type="custom" allowBlank="1" showDropDown="1" sqref="F2:F13 I2:I13">
      <formula1>AND(ISNUMBER(F2),(NOT(OR(NOT(ISERROR(DATEVALUE(F2))), AND(ISNUMBER(F2), LEFT(CELL("format", F2))="D")))))</formula1>
    </dataValidation>
  </dataValidations>
  <drawing r:id="rId2"/>
  <legacyDrawing r:id="rId3"/>
  <tableParts count="1">
    <tablePart r:id="rId5"/>
  </tableParts>
</worksheet>
</file>